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icvdihome.ic.intra.infocamere.it\redirect$\yyi9056\Desktop\NAPOLI\2024\BILANCIO 2024\REPORT\"/>
    </mc:Choice>
  </mc:AlternateContent>
  <xr:revisionPtr revIDLastSave="0" documentId="13_ncr:1_{4A9D1EFF-9CE8-4F85-A265-2DC556EC9CD6}" xr6:coauthVersionLast="36" xr6:coauthVersionMax="36" xr10:uidLastSave="{00000000-0000-0000-0000-000000000000}"/>
  <bookViews>
    <workbookView xWindow="240" yWindow="135" windowWidth="20115" windowHeight="8010" xr2:uid="{00000000-000D-0000-FFFF-FFFF00000000}"/>
  </bookViews>
  <sheets>
    <sheet name="RENDICONTO FINANZIARIO 2024" sheetId="3" r:id="rId1"/>
  </sheets>
  <calcPr calcId="191029"/>
</workbook>
</file>

<file path=xl/calcChain.xml><?xml version="1.0" encoding="utf-8"?>
<calcChain xmlns="http://schemas.openxmlformats.org/spreadsheetml/2006/main">
  <c r="C52" i="3" l="1"/>
  <c r="B52" i="3"/>
  <c r="B48" i="3" s="1"/>
  <c r="B56" i="3" s="1"/>
  <c r="C48" i="3"/>
  <c r="C56" i="3" s="1"/>
  <c r="C42" i="3" l="1"/>
  <c r="B42" i="3"/>
  <c r="C36" i="3"/>
  <c r="C16" i="3"/>
  <c r="B39" i="3" l="1"/>
  <c r="B36" i="3"/>
  <c r="B33" i="3"/>
  <c r="B30" i="3"/>
  <c r="B24" i="3"/>
  <c r="B16" i="3"/>
  <c r="B10" i="3"/>
  <c r="B31" i="3" l="1"/>
  <c r="B46" i="3"/>
  <c r="B57" i="3" l="1"/>
  <c r="C41" i="3" l="1"/>
  <c r="C39" i="3" s="1"/>
  <c r="C33" i="3"/>
  <c r="C46" i="3" l="1"/>
  <c r="C30" i="3"/>
  <c r="C24" i="3"/>
  <c r="C10" i="3"/>
  <c r="C31" i="3" l="1"/>
  <c r="C57" i="3" s="1"/>
</calcChain>
</file>

<file path=xl/sharedStrings.xml><?xml version="1.0" encoding="utf-8"?>
<sst xmlns="http://schemas.openxmlformats.org/spreadsheetml/2006/main" count="59" uniqueCount="53">
  <si>
    <t>A l l e g a t o   G</t>
  </si>
  <si>
    <t xml:space="preserve"> Flusso della gestione reddituale determinato con il metodo indiretto</t>
  </si>
  <si>
    <t>Avanzo/disavanzo dell'esercizio</t>
  </si>
  <si>
    <t>Imposte sul reddito</t>
  </si>
  <si>
    <t>Interessi passivi/(interessi attivi)</t>
  </si>
  <si>
    <t>(Dividendi)</t>
  </si>
  <si>
    <t>(Plusvalenze)/minusvalenze derivanti dalla cessione di attività</t>
  </si>
  <si>
    <t>1. (Avanzo/disavanzo)  dell'esercizio prima d'imposte, interessi, dividendi e plus/minusvalenze da cessione</t>
  </si>
  <si>
    <t>Rettifiche per elementi non monetari che non hanno avuto contropartita nel capitale circolante netto</t>
  </si>
  <si>
    <t>Accantonamenti ai fondi</t>
  </si>
  <si>
    <t>Ammortamenti delle immobilizzazioni</t>
  </si>
  <si>
    <t>Svalutazioni per perdite durevoli di valore</t>
  </si>
  <si>
    <t>Altre rettifiche per elementi non monetari</t>
  </si>
  <si>
    <t>2. Flusso finanziario prima delle variazioni del ccn</t>
  </si>
  <si>
    <t>Variazioni del capitale circolante netto</t>
  </si>
  <si>
    <t>Decremento/(incremento) delle rimanenze</t>
  </si>
  <si>
    <t>Decremento/(incremento) dei crediti di funzionamento</t>
  </si>
  <si>
    <t>Incremento/(decremento) dei debiti di funzionamento</t>
  </si>
  <si>
    <t>Decremento/(incremento) ratei e risconti attivi</t>
  </si>
  <si>
    <t>Incremento/(decremento) ratei e risconti passivi</t>
  </si>
  <si>
    <t>Altre variazioni del capitale circolante netto</t>
  </si>
  <si>
    <t>3. Flusso finanziario dopo le variazioni del ccn</t>
  </si>
  <si>
    <t>Altre rettifiche</t>
  </si>
  <si>
    <t>Interessi incassati/(pagati)</t>
  </si>
  <si>
    <t>(Imposte pagate)</t>
  </si>
  <si>
    <t>Dividendi incassati</t>
  </si>
  <si>
    <t>(Utilizzo dei fondi)</t>
  </si>
  <si>
    <t>4. Flusso finanziario dopo le altre rettifiche</t>
  </si>
  <si>
    <t>Flusso finanziario della gestione reddituale (A)</t>
  </si>
  <si>
    <t>B. Flussi finanziari derivanti dall'attività d'investimento</t>
  </si>
  <si>
    <t>Immobilizzazioni materiali</t>
  </si>
  <si>
    <t>(Investimenti)</t>
  </si>
  <si>
    <t>Prezzo di realizzo disinvestimenti</t>
  </si>
  <si>
    <t>Immobilizzazioni immateriali</t>
  </si>
  <si>
    <t>Immobilizzazioni finanziarie</t>
  </si>
  <si>
    <t>Attività finanziarie non immobilizzate</t>
  </si>
  <si>
    <t>Acquisizione o cessione di società controllate o di rami d'azienda al netto delle disponibilità liquide</t>
  </si>
  <si>
    <t>Flusso finanziario dell'attività di investimento (B)</t>
  </si>
  <si>
    <t>C. Flussi finanziari derivanti dall'attività di finanziamento</t>
  </si>
  <si>
    <t>Mezzi di terzi</t>
  </si>
  <si>
    <t>Incremento (decremento) debiti a breve verso banche</t>
  </si>
  <si>
    <t>Accensione finanziamenti</t>
  </si>
  <si>
    <t>Rimborso finanziamenti</t>
  </si>
  <si>
    <t>Mezzi propri</t>
  </si>
  <si>
    <t>Aumento di capitale a pagamento</t>
  </si>
  <si>
    <t>Cessione (acquisto) di azioni proprie</t>
  </si>
  <si>
    <t>Dividendi (e acconti su dividendi) pagati</t>
  </si>
  <si>
    <t>Flusso finanziario dell'attività di finanziamento (C)</t>
  </si>
  <si>
    <t>Incremento (decremento) delle disponibilità liquide (A ± B ± C)</t>
  </si>
  <si>
    <t>Disponibilità liquide al 1 Gennaio</t>
  </si>
  <si>
    <t>Disponibilità liquide al 31 dicembre</t>
  </si>
  <si>
    <t>RENDICONTO FINANZIARIO 2024</t>
  </si>
  <si>
    <r>
      <t>A. Flussi finanziari derivanti dalla gestione reddituale</t>
    </r>
    <r>
      <rPr>
        <b/>
        <sz val="12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</si>
</sst>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0_ ;\-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43" fontId="4" fillId="0" borderId="0" xfId="1" applyFont="1"/>
    <xf numFmtId="0" fontId="4" fillId="0" borderId="0" xfId="2" applyFont="1"/>
    <xf numFmtId="0" fontId="6" fillId="3" borderId="1" xfId="2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3" fontId="8" fillId="0" borderId="0" xfId="1" applyFont="1"/>
    <xf numFmtId="0" fontId="8" fillId="0" borderId="0" xfId="2" applyFont="1"/>
    <xf numFmtId="0" fontId="5" fillId="2" borderId="1" xfId="2" applyFont="1" applyFill="1" applyBorder="1" applyAlignment="1">
      <alignment vertical="top" wrapText="1"/>
    </xf>
    <xf numFmtId="43" fontId="7" fillId="2" borderId="1" xfId="1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43" fontId="7" fillId="0" borderId="1" xfId="1" applyFont="1" applyFill="1" applyBorder="1" applyAlignment="1">
      <alignment vertical="top" wrapText="1"/>
    </xf>
    <xf numFmtId="0" fontId="9" fillId="0" borderId="1" xfId="2" applyFont="1" applyFill="1" applyBorder="1" applyAlignment="1">
      <alignment horizontal="left" vertical="top" wrapText="1" indent="2"/>
    </xf>
    <xf numFmtId="43" fontId="10" fillId="0" borderId="1" xfId="1" applyFont="1" applyFill="1" applyBorder="1" applyAlignment="1">
      <alignment vertical="top" wrapText="1"/>
    </xf>
    <xf numFmtId="49" fontId="11" fillId="0" borderId="1" xfId="2" applyNumberFormat="1" applyFont="1" applyFill="1" applyBorder="1" applyAlignment="1">
      <alignment horizontal="left" vertical="top" wrapText="1" indent="1"/>
    </xf>
    <xf numFmtId="43" fontId="4" fillId="0" borderId="0" xfId="1" applyFont="1" applyAlignment="1">
      <alignment horizont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/>
    <xf numFmtId="43" fontId="4" fillId="0" borderId="0" xfId="1" applyFont="1" applyFill="1"/>
    <xf numFmtId="0" fontId="4" fillId="0" borderId="0" xfId="2" applyFont="1" applyFill="1"/>
    <xf numFmtId="0" fontId="11" fillId="0" borderId="1" xfId="2" applyFont="1" applyFill="1" applyBorder="1" applyAlignment="1">
      <alignment horizontal="left" vertical="top" wrapText="1" indent="1"/>
    </xf>
    <xf numFmtId="0" fontId="5" fillId="2" borderId="1" xfId="2" applyFont="1" applyFill="1" applyBorder="1" applyAlignment="1">
      <alignment horizontal="left" vertical="top" wrapText="1"/>
    </xf>
    <xf numFmtId="0" fontId="11" fillId="2" borderId="1" xfId="2" applyFont="1" applyFill="1" applyBorder="1" applyAlignment="1">
      <alignment horizontal="left" vertical="top" wrapText="1" indent="1"/>
    </xf>
    <xf numFmtId="43" fontId="12" fillId="2" borderId="1" xfId="1" applyFont="1" applyFill="1" applyBorder="1" applyAlignment="1">
      <alignment vertical="top" wrapText="1"/>
    </xf>
    <xf numFmtId="43" fontId="13" fillId="0" borderId="0" xfId="1" applyFont="1"/>
    <xf numFmtId="0" fontId="13" fillId="0" borderId="0" xfId="2" applyFont="1"/>
    <xf numFmtId="0" fontId="9" fillId="2" borderId="1" xfId="2" applyFont="1" applyFill="1" applyBorder="1" applyAlignment="1">
      <alignment horizontal="left" vertical="top" wrapText="1" indent="2"/>
    </xf>
    <xf numFmtId="43" fontId="10" fillId="2" borderId="1" xfId="1" applyFont="1" applyFill="1" applyBorder="1" applyAlignment="1">
      <alignment vertical="top" wrapText="1"/>
    </xf>
    <xf numFmtId="43" fontId="1" fillId="0" borderId="0" xfId="1" applyFont="1"/>
    <xf numFmtId="0" fontId="3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workbookViewId="0">
      <pane ySplit="3" topLeftCell="A4" activePane="bottomLeft" state="frozen"/>
      <selection pane="bottomLeft" activeCell="C23" sqref="C23"/>
    </sheetView>
  </sheetViews>
  <sheetFormatPr defaultRowHeight="12.75" x14ac:dyDescent="0.2"/>
  <cols>
    <col min="1" max="1" width="107.5703125" style="2" bestFit="1" customWidth="1"/>
    <col min="2" max="3" width="19.42578125" style="1" bestFit="1" customWidth="1"/>
    <col min="4" max="4" width="17.28515625" style="1" customWidth="1"/>
    <col min="5" max="5" width="13" style="2" customWidth="1"/>
    <col min="6" max="251" width="9.140625" style="2"/>
    <col min="252" max="252" width="76.85546875" style="2" customWidth="1"/>
    <col min="253" max="254" width="17.28515625" style="2" bestFit="1" customWidth="1"/>
    <col min="255" max="255" width="9.28515625" style="2" customWidth="1"/>
    <col min="256" max="256" width="12" style="2" customWidth="1"/>
    <col min="257" max="507" width="9.140625" style="2"/>
    <col min="508" max="508" width="76.85546875" style="2" customWidth="1"/>
    <col min="509" max="510" width="17.28515625" style="2" bestFit="1" customWidth="1"/>
    <col min="511" max="511" width="9.28515625" style="2" customWidth="1"/>
    <col min="512" max="512" width="12" style="2" customWidth="1"/>
    <col min="513" max="763" width="9.140625" style="2"/>
    <col min="764" max="764" width="76.85546875" style="2" customWidth="1"/>
    <col min="765" max="766" width="17.28515625" style="2" bestFit="1" customWidth="1"/>
    <col min="767" max="767" width="9.28515625" style="2" customWidth="1"/>
    <col min="768" max="768" width="12" style="2" customWidth="1"/>
    <col min="769" max="1019" width="9.140625" style="2"/>
    <col min="1020" max="1020" width="76.85546875" style="2" customWidth="1"/>
    <col min="1021" max="1022" width="17.28515625" style="2" bestFit="1" customWidth="1"/>
    <col min="1023" max="1023" width="9.28515625" style="2" customWidth="1"/>
    <col min="1024" max="1024" width="12" style="2" customWidth="1"/>
    <col min="1025" max="1275" width="9.140625" style="2"/>
    <col min="1276" max="1276" width="76.85546875" style="2" customWidth="1"/>
    <col min="1277" max="1278" width="17.28515625" style="2" bestFit="1" customWidth="1"/>
    <col min="1279" max="1279" width="9.28515625" style="2" customWidth="1"/>
    <col min="1280" max="1280" width="12" style="2" customWidth="1"/>
    <col min="1281" max="1531" width="9.140625" style="2"/>
    <col min="1532" max="1532" width="76.85546875" style="2" customWidth="1"/>
    <col min="1533" max="1534" width="17.28515625" style="2" bestFit="1" customWidth="1"/>
    <col min="1535" max="1535" width="9.28515625" style="2" customWidth="1"/>
    <col min="1536" max="1536" width="12" style="2" customWidth="1"/>
    <col min="1537" max="1787" width="9.140625" style="2"/>
    <col min="1788" max="1788" width="76.85546875" style="2" customWidth="1"/>
    <col min="1789" max="1790" width="17.28515625" style="2" bestFit="1" customWidth="1"/>
    <col min="1791" max="1791" width="9.28515625" style="2" customWidth="1"/>
    <col min="1792" max="1792" width="12" style="2" customWidth="1"/>
    <col min="1793" max="2043" width="9.140625" style="2"/>
    <col min="2044" max="2044" width="76.85546875" style="2" customWidth="1"/>
    <col min="2045" max="2046" width="17.28515625" style="2" bestFit="1" customWidth="1"/>
    <col min="2047" max="2047" width="9.28515625" style="2" customWidth="1"/>
    <col min="2048" max="2048" width="12" style="2" customWidth="1"/>
    <col min="2049" max="2299" width="9.140625" style="2"/>
    <col min="2300" max="2300" width="76.85546875" style="2" customWidth="1"/>
    <col min="2301" max="2302" width="17.28515625" style="2" bestFit="1" customWidth="1"/>
    <col min="2303" max="2303" width="9.28515625" style="2" customWidth="1"/>
    <col min="2304" max="2304" width="12" style="2" customWidth="1"/>
    <col min="2305" max="2555" width="9.140625" style="2"/>
    <col min="2556" max="2556" width="76.85546875" style="2" customWidth="1"/>
    <col min="2557" max="2558" width="17.28515625" style="2" bestFit="1" customWidth="1"/>
    <col min="2559" max="2559" width="9.28515625" style="2" customWidth="1"/>
    <col min="2560" max="2560" width="12" style="2" customWidth="1"/>
    <col min="2561" max="2811" width="9.140625" style="2"/>
    <col min="2812" max="2812" width="76.85546875" style="2" customWidth="1"/>
    <col min="2813" max="2814" width="17.28515625" style="2" bestFit="1" customWidth="1"/>
    <col min="2815" max="2815" width="9.28515625" style="2" customWidth="1"/>
    <col min="2816" max="2816" width="12" style="2" customWidth="1"/>
    <col min="2817" max="3067" width="9.140625" style="2"/>
    <col min="3068" max="3068" width="76.85546875" style="2" customWidth="1"/>
    <col min="3069" max="3070" width="17.28515625" style="2" bestFit="1" customWidth="1"/>
    <col min="3071" max="3071" width="9.28515625" style="2" customWidth="1"/>
    <col min="3072" max="3072" width="12" style="2" customWidth="1"/>
    <col min="3073" max="3323" width="9.140625" style="2"/>
    <col min="3324" max="3324" width="76.85546875" style="2" customWidth="1"/>
    <col min="3325" max="3326" width="17.28515625" style="2" bestFit="1" customWidth="1"/>
    <col min="3327" max="3327" width="9.28515625" style="2" customWidth="1"/>
    <col min="3328" max="3328" width="12" style="2" customWidth="1"/>
    <col min="3329" max="3579" width="9.140625" style="2"/>
    <col min="3580" max="3580" width="76.85546875" style="2" customWidth="1"/>
    <col min="3581" max="3582" width="17.28515625" style="2" bestFit="1" customWidth="1"/>
    <col min="3583" max="3583" width="9.28515625" style="2" customWidth="1"/>
    <col min="3584" max="3584" width="12" style="2" customWidth="1"/>
    <col min="3585" max="3835" width="9.140625" style="2"/>
    <col min="3836" max="3836" width="76.85546875" style="2" customWidth="1"/>
    <col min="3837" max="3838" width="17.28515625" style="2" bestFit="1" customWidth="1"/>
    <col min="3839" max="3839" width="9.28515625" style="2" customWidth="1"/>
    <col min="3840" max="3840" width="12" style="2" customWidth="1"/>
    <col min="3841" max="4091" width="9.140625" style="2"/>
    <col min="4092" max="4092" width="76.85546875" style="2" customWidth="1"/>
    <col min="4093" max="4094" width="17.28515625" style="2" bestFit="1" customWidth="1"/>
    <col min="4095" max="4095" width="9.28515625" style="2" customWidth="1"/>
    <col min="4096" max="4096" width="12" style="2" customWidth="1"/>
    <col min="4097" max="4347" width="9.140625" style="2"/>
    <col min="4348" max="4348" width="76.85546875" style="2" customWidth="1"/>
    <col min="4349" max="4350" width="17.28515625" style="2" bestFit="1" customWidth="1"/>
    <col min="4351" max="4351" width="9.28515625" style="2" customWidth="1"/>
    <col min="4352" max="4352" width="12" style="2" customWidth="1"/>
    <col min="4353" max="4603" width="9.140625" style="2"/>
    <col min="4604" max="4604" width="76.85546875" style="2" customWidth="1"/>
    <col min="4605" max="4606" width="17.28515625" style="2" bestFit="1" customWidth="1"/>
    <col min="4607" max="4607" width="9.28515625" style="2" customWidth="1"/>
    <col min="4608" max="4608" width="12" style="2" customWidth="1"/>
    <col min="4609" max="4859" width="9.140625" style="2"/>
    <col min="4860" max="4860" width="76.85546875" style="2" customWidth="1"/>
    <col min="4861" max="4862" width="17.28515625" style="2" bestFit="1" customWidth="1"/>
    <col min="4863" max="4863" width="9.28515625" style="2" customWidth="1"/>
    <col min="4864" max="4864" width="12" style="2" customWidth="1"/>
    <col min="4865" max="5115" width="9.140625" style="2"/>
    <col min="5116" max="5116" width="76.85546875" style="2" customWidth="1"/>
    <col min="5117" max="5118" width="17.28515625" style="2" bestFit="1" customWidth="1"/>
    <col min="5119" max="5119" width="9.28515625" style="2" customWidth="1"/>
    <col min="5120" max="5120" width="12" style="2" customWidth="1"/>
    <col min="5121" max="5371" width="9.140625" style="2"/>
    <col min="5372" max="5372" width="76.85546875" style="2" customWidth="1"/>
    <col min="5373" max="5374" width="17.28515625" style="2" bestFit="1" customWidth="1"/>
    <col min="5375" max="5375" width="9.28515625" style="2" customWidth="1"/>
    <col min="5376" max="5376" width="12" style="2" customWidth="1"/>
    <col min="5377" max="5627" width="9.140625" style="2"/>
    <col min="5628" max="5628" width="76.85546875" style="2" customWidth="1"/>
    <col min="5629" max="5630" width="17.28515625" style="2" bestFit="1" customWidth="1"/>
    <col min="5631" max="5631" width="9.28515625" style="2" customWidth="1"/>
    <col min="5632" max="5632" width="12" style="2" customWidth="1"/>
    <col min="5633" max="5883" width="9.140625" style="2"/>
    <col min="5884" max="5884" width="76.85546875" style="2" customWidth="1"/>
    <col min="5885" max="5886" width="17.28515625" style="2" bestFit="1" customWidth="1"/>
    <col min="5887" max="5887" width="9.28515625" style="2" customWidth="1"/>
    <col min="5888" max="5888" width="12" style="2" customWidth="1"/>
    <col min="5889" max="6139" width="9.140625" style="2"/>
    <col min="6140" max="6140" width="76.85546875" style="2" customWidth="1"/>
    <col min="6141" max="6142" width="17.28515625" style="2" bestFit="1" customWidth="1"/>
    <col min="6143" max="6143" width="9.28515625" style="2" customWidth="1"/>
    <col min="6144" max="6144" width="12" style="2" customWidth="1"/>
    <col min="6145" max="6395" width="9.140625" style="2"/>
    <col min="6396" max="6396" width="76.85546875" style="2" customWidth="1"/>
    <col min="6397" max="6398" width="17.28515625" style="2" bestFit="1" customWidth="1"/>
    <col min="6399" max="6399" width="9.28515625" style="2" customWidth="1"/>
    <col min="6400" max="6400" width="12" style="2" customWidth="1"/>
    <col min="6401" max="6651" width="9.140625" style="2"/>
    <col min="6652" max="6652" width="76.85546875" style="2" customWidth="1"/>
    <col min="6653" max="6654" width="17.28515625" style="2" bestFit="1" customWidth="1"/>
    <col min="6655" max="6655" width="9.28515625" style="2" customWidth="1"/>
    <col min="6656" max="6656" width="12" style="2" customWidth="1"/>
    <col min="6657" max="6907" width="9.140625" style="2"/>
    <col min="6908" max="6908" width="76.85546875" style="2" customWidth="1"/>
    <col min="6909" max="6910" width="17.28515625" style="2" bestFit="1" customWidth="1"/>
    <col min="6911" max="6911" width="9.28515625" style="2" customWidth="1"/>
    <col min="6912" max="6912" width="12" style="2" customWidth="1"/>
    <col min="6913" max="7163" width="9.140625" style="2"/>
    <col min="7164" max="7164" width="76.85546875" style="2" customWidth="1"/>
    <col min="7165" max="7166" width="17.28515625" style="2" bestFit="1" customWidth="1"/>
    <col min="7167" max="7167" width="9.28515625" style="2" customWidth="1"/>
    <col min="7168" max="7168" width="12" style="2" customWidth="1"/>
    <col min="7169" max="7419" width="9.140625" style="2"/>
    <col min="7420" max="7420" width="76.85546875" style="2" customWidth="1"/>
    <col min="7421" max="7422" width="17.28515625" style="2" bestFit="1" customWidth="1"/>
    <col min="7423" max="7423" width="9.28515625" style="2" customWidth="1"/>
    <col min="7424" max="7424" width="12" style="2" customWidth="1"/>
    <col min="7425" max="7675" width="9.140625" style="2"/>
    <col min="7676" max="7676" width="76.85546875" style="2" customWidth="1"/>
    <col min="7677" max="7678" width="17.28515625" style="2" bestFit="1" customWidth="1"/>
    <col min="7679" max="7679" width="9.28515625" style="2" customWidth="1"/>
    <col min="7680" max="7680" width="12" style="2" customWidth="1"/>
    <col min="7681" max="7931" width="9.140625" style="2"/>
    <col min="7932" max="7932" width="76.85546875" style="2" customWidth="1"/>
    <col min="7933" max="7934" width="17.28515625" style="2" bestFit="1" customWidth="1"/>
    <col min="7935" max="7935" width="9.28515625" style="2" customWidth="1"/>
    <col min="7936" max="7936" width="12" style="2" customWidth="1"/>
    <col min="7937" max="8187" width="9.140625" style="2"/>
    <col min="8188" max="8188" width="76.85546875" style="2" customWidth="1"/>
    <col min="8189" max="8190" width="17.28515625" style="2" bestFit="1" customWidth="1"/>
    <col min="8191" max="8191" width="9.28515625" style="2" customWidth="1"/>
    <col min="8192" max="8192" width="12" style="2" customWidth="1"/>
    <col min="8193" max="8443" width="9.140625" style="2"/>
    <col min="8444" max="8444" width="76.85546875" style="2" customWidth="1"/>
    <col min="8445" max="8446" width="17.28515625" style="2" bestFit="1" customWidth="1"/>
    <col min="8447" max="8447" width="9.28515625" style="2" customWidth="1"/>
    <col min="8448" max="8448" width="12" style="2" customWidth="1"/>
    <col min="8449" max="8699" width="9.140625" style="2"/>
    <col min="8700" max="8700" width="76.85546875" style="2" customWidth="1"/>
    <col min="8701" max="8702" width="17.28515625" style="2" bestFit="1" customWidth="1"/>
    <col min="8703" max="8703" width="9.28515625" style="2" customWidth="1"/>
    <col min="8704" max="8704" width="12" style="2" customWidth="1"/>
    <col min="8705" max="8955" width="9.140625" style="2"/>
    <col min="8956" max="8956" width="76.85546875" style="2" customWidth="1"/>
    <col min="8957" max="8958" width="17.28515625" style="2" bestFit="1" customWidth="1"/>
    <col min="8959" max="8959" width="9.28515625" style="2" customWidth="1"/>
    <col min="8960" max="8960" width="12" style="2" customWidth="1"/>
    <col min="8961" max="9211" width="9.140625" style="2"/>
    <col min="9212" max="9212" width="76.85546875" style="2" customWidth="1"/>
    <col min="9213" max="9214" width="17.28515625" style="2" bestFit="1" customWidth="1"/>
    <col min="9215" max="9215" width="9.28515625" style="2" customWidth="1"/>
    <col min="9216" max="9216" width="12" style="2" customWidth="1"/>
    <col min="9217" max="9467" width="9.140625" style="2"/>
    <col min="9468" max="9468" width="76.85546875" style="2" customWidth="1"/>
    <col min="9469" max="9470" width="17.28515625" style="2" bestFit="1" customWidth="1"/>
    <col min="9471" max="9471" width="9.28515625" style="2" customWidth="1"/>
    <col min="9472" max="9472" width="12" style="2" customWidth="1"/>
    <col min="9473" max="9723" width="9.140625" style="2"/>
    <col min="9724" max="9724" width="76.85546875" style="2" customWidth="1"/>
    <col min="9725" max="9726" width="17.28515625" style="2" bestFit="1" customWidth="1"/>
    <col min="9727" max="9727" width="9.28515625" style="2" customWidth="1"/>
    <col min="9728" max="9728" width="12" style="2" customWidth="1"/>
    <col min="9729" max="9979" width="9.140625" style="2"/>
    <col min="9980" max="9980" width="76.85546875" style="2" customWidth="1"/>
    <col min="9981" max="9982" width="17.28515625" style="2" bestFit="1" customWidth="1"/>
    <col min="9983" max="9983" width="9.28515625" style="2" customWidth="1"/>
    <col min="9984" max="9984" width="12" style="2" customWidth="1"/>
    <col min="9985" max="10235" width="9.140625" style="2"/>
    <col min="10236" max="10236" width="76.85546875" style="2" customWidth="1"/>
    <col min="10237" max="10238" width="17.28515625" style="2" bestFit="1" customWidth="1"/>
    <col min="10239" max="10239" width="9.28515625" style="2" customWidth="1"/>
    <col min="10240" max="10240" width="12" style="2" customWidth="1"/>
    <col min="10241" max="10491" width="9.140625" style="2"/>
    <col min="10492" max="10492" width="76.85546875" style="2" customWidth="1"/>
    <col min="10493" max="10494" width="17.28515625" style="2" bestFit="1" customWidth="1"/>
    <col min="10495" max="10495" width="9.28515625" style="2" customWidth="1"/>
    <col min="10496" max="10496" width="12" style="2" customWidth="1"/>
    <col min="10497" max="10747" width="9.140625" style="2"/>
    <col min="10748" max="10748" width="76.85546875" style="2" customWidth="1"/>
    <col min="10749" max="10750" width="17.28515625" style="2" bestFit="1" customWidth="1"/>
    <col min="10751" max="10751" width="9.28515625" style="2" customWidth="1"/>
    <col min="10752" max="10752" width="12" style="2" customWidth="1"/>
    <col min="10753" max="11003" width="9.140625" style="2"/>
    <col min="11004" max="11004" width="76.85546875" style="2" customWidth="1"/>
    <col min="11005" max="11006" width="17.28515625" style="2" bestFit="1" customWidth="1"/>
    <col min="11007" max="11007" width="9.28515625" style="2" customWidth="1"/>
    <col min="11008" max="11008" width="12" style="2" customWidth="1"/>
    <col min="11009" max="11259" width="9.140625" style="2"/>
    <col min="11260" max="11260" width="76.85546875" style="2" customWidth="1"/>
    <col min="11261" max="11262" width="17.28515625" style="2" bestFit="1" customWidth="1"/>
    <col min="11263" max="11263" width="9.28515625" style="2" customWidth="1"/>
    <col min="11264" max="11264" width="12" style="2" customWidth="1"/>
    <col min="11265" max="11515" width="9.140625" style="2"/>
    <col min="11516" max="11516" width="76.85546875" style="2" customWidth="1"/>
    <col min="11517" max="11518" width="17.28515625" style="2" bestFit="1" customWidth="1"/>
    <col min="11519" max="11519" width="9.28515625" style="2" customWidth="1"/>
    <col min="11520" max="11520" width="12" style="2" customWidth="1"/>
    <col min="11521" max="11771" width="9.140625" style="2"/>
    <col min="11772" max="11772" width="76.85546875" style="2" customWidth="1"/>
    <col min="11773" max="11774" width="17.28515625" style="2" bestFit="1" customWidth="1"/>
    <col min="11775" max="11775" width="9.28515625" style="2" customWidth="1"/>
    <col min="11776" max="11776" width="12" style="2" customWidth="1"/>
    <col min="11777" max="12027" width="9.140625" style="2"/>
    <col min="12028" max="12028" width="76.85546875" style="2" customWidth="1"/>
    <col min="12029" max="12030" width="17.28515625" style="2" bestFit="1" customWidth="1"/>
    <col min="12031" max="12031" width="9.28515625" style="2" customWidth="1"/>
    <col min="12032" max="12032" width="12" style="2" customWidth="1"/>
    <col min="12033" max="12283" width="9.140625" style="2"/>
    <col min="12284" max="12284" width="76.85546875" style="2" customWidth="1"/>
    <col min="12285" max="12286" width="17.28515625" style="2" bestFit="1" customWidth="1"/>
    <col min="12287" max="12287" width="9.28515625" style="2" customWidth="1"/>
    <col min="12288" max="12288" width="12" style="2" customWidth="1"/>
    <col min="12289" max="12539" width="9.140625" style="2"/>
    <col min="12540" max="12540" width="76.85546875" style="2" customWidth="1"/>
    <col min="12541" max="12542" width="17.28515625" style="2" bestFit="1" customWidth="1"/>
    <col min="12543" max="12543" width="9.28515625" style="2" customWidth="1"/>
    <col min="12544" max="12544" width="12" style="2" customWidth="1"/>
    <col min="12545" max="12795" width="9.140625" style="2"/>
    <col min="12796" max="12796" width="76.85546875" style="2" customWidth="1"/>
    <col min="12797" max="12798" width="17.28515625" style="2" bestFit="1" customWidth="1"/>
    <col min="12799" max="12799" width="9.28515625" style="2" customWidth="1"/>
    <col min="12800" max="12800" width="12" style="2" customWidth="1"/>
    <col min="12801" max="13051" width="9.140625" style="2"/>
    <col min="13052" max="13052" width="76.85546875" style="2" customWidth="1"/>
    <col min="13053" max="13054" width="17.28515625" style="2" bestFit="1" customWidth="1"/>
    <col min="13055" max="13055" width="9.28515625" style="2" customWidth="1"/>
    <col min="13056" max="13056" width="12" style="2" customWidth="1"/>
    <col min="13057" max="13307" width="9.140625" style="2"/>
    <col min="13308" max="13308" width="76.85546875" style="2" customWidth="1"/>
    <col min="13309" max="13310" width="17.28515625" style="2" bestFit="1" customWidth="1"/>
    <col min="13311" max="13311" width="9.28515625" style="2" customWidth="1"/>
    <col min="13312" max="13312" width="12" style="2" customWidth="1"/>
    <col min="13313" max="13563" width="9.140625" style="2"/>
    <col min="13564" max="13564" width="76.85546875" style="2" customWidth="1"/>
    <col min="13565" max="13566" width="17.28515625" style="2" bestFit="1" customWidth="1"/>
    <col min="13567" max="13567" width="9.28515625" style="2" customWidth="1"/>
    <col min="13568" max="13568" width="12" style="2" customWidth="1"/>
    <col min="13569" max="13819" width="9.140625" style="2"/>
    <col min="13820" max="13820" width="76.85546875" style="2" customWidth="1"/>
    <col min="13821" max="13822" width="17.28515625" style="2" bestFit="1" customWidth="1"/>
    <col min="13823" max="13823" width="9.28515625" style="2" customWidth="1"/>
    <col min="13824" max="13824" width="12" style="2" customWidth="1"/>
    <col min="13825" max="14075" width="9.140625" style="2"/>
    <col min="14076" max="14076" width="76.85546875" style="2" customWidth="1"/>
    <col min="14077" max="14078" width="17.28515625" style="2" bestFit="1" customWidth="1"/>
    <col min="14079" max="14079" width="9.28515625" style="2" customWidth="1"/>
    <col min="14080" max="14080" width="12" style="2" customWidth="1"/>
    <col min="14081" max="14331" width="9.140625" style="2"/>
    <col min="14332" max="14332" width="76.85546875" style="2" customWidth="1"/>
    <col min="14333" max="14334" width="17.28515625" style="2" bestFit="1" customWidth="1"/>
    <col min="14335" max="14335" width="9.28515625" style="2" customWidth="1"/>
    <col min="14336" max="14336" width="12" style="2" customWidth="1"/>
    <col min="14337" max="14587" width="9.140625" style="2"/>
    <col min="14588" max="14588" width="76.85546875" style="2" customWidth="1"/>
    <col min="14589" max="14590" width="17.28515625" style="2" bestFit="1" customWidth="1"/>
    <col min="14591" max="14591" width="9.28515625" style="2" customWidth="1"/>
    <col min="14592" max="14592" width="12" style="2" customWidth="1"/>
    <col min="14593" max="14843" width="9.140625" style="2"/>
    <col min="14844" max="14844" width="76.85546875" style="2" customWidth="1"/>
    <col min="14845" max="14846" width="17.28515625" style="2" bestFit="1" customWidth="1"/>
    <col min="14847" max="14847" width="9.28515625" style="2" customWidth="1"/>
    <col min="14848" max="14848" width="12" style="2" customWidth="1"/>
    <col min="14849" max="15099" width="9.140625" style="2"/>
    <col min="15100" max="15100" width="76.85546875" style="2" customWidth="1"/>
    <col min="15101" max="15102" width="17.28515625" style="2" bestFit="1" customWidth="1"/>
    <col min="15103" max="15103" width="9.28515625" style="2" customWidth="1"/>
    <col min="15104" max="15104" width="12" style="2" customWidth="1"/>
    <col min="15105" max="15355" width="9.140625" style="2"/>
    <col min="15356" max="15356" width="76.85546875" style="2" customWidth="1"/>
    <col min="15357" max="15358" width="17.28515625" style="2" bestFit="1" customWidth="1"/>
    <col min="15359" max="15359" width="9.28515625" style="2" customWidth="1"/>
    <col min="15360" max="15360" width="12" style="2" customWidth="1"/>
    <col min="15361" max="15611" width="9.140625" style="2"/>
    <col min="15612" max="15612" width="76.85546875" style="2" customWidth="1"/>
    <col min="15613" max="15614" width="17.28515625" style="2" bestFit="1" customWidth="1"/>
    <col min="15615" max="15615" width="9.28515625" style="2" customWidth="1"/>
    <col min="15616" max="15616" width="12" style="2" customWidth="1"/>
    <col min="15617" max="15867" width="9.140625" style="2"/>
    <col min="15868" max="15868" width="76.85546875" style="2" customWidth="1"/>
    <col min="15869" max="15870" width="17.28515625" style="2" bestFit="1" customWidth="1"/>
    <col min="15871" max="15871" width="9.28515625" style="2" customWidth="1"/>
    <col min="15872" max="15872" width="12" style="2" customWidth="1"/>
    <col min="15873" max="16123" width="9.140625" style="2"/>
    <col min="16124" max="16124" width="76.85546875" style="2" customWidth="1"/>
    <col min="16125" max="16126" width="17.28515625" style="2" bestFit="1" customWidth="1"/>
    <col min="16127" max="16127" width="9.28515625" style="2" customWidth="1"/>
    <col min="16128" max="16128" width="12" style="2" customWidth="1"/>
    <col min="16129" max="16384" width="9.140625" style="2"/>
  </cols>
  <sheetData>
    <row r="1" spans="1:7" ht="18.75" x14ac:dyDescent="0.2">
      <c r="A1" s="28" t="s">
        <v>0</v>
      </c>
      <c r="B1" s="29"/>
      <c r="C1" s="30"/>
    </row>
    <row r="2" spans="1:7" ht="15.75" x14ac:dyDescent="0.2">
      <c r="A2" s="31" t="s">
        <v>51</v>
      </c>
      <c r="B2" s="32"/>
      <c r="C2" s="33"/>
    </row>
    <row r="3" spans="1:7" s="6" customFormat="1" ht="15.75" x14ac:dyDescent="0.2">
      <c r="A3" s="3" t="s">
        <v>1</v>
      </c>
      <c r="B3" s="4">
        <v>2023</v>
      </c>
      <c r="C3" s="4">
        <v>2024</v>
      </c>
      <c r="D3" s="5"/>
    </row>
    <row r="4" spans="1:7" s="6" customFormat="1" ht="15.75" x14ac:dyDescent="0.2">
      <c r="A4" s="7" t="s">
        <v>52</v>
      </c>
      <c r="B4" s="8"/>
      <c r="C4" s="8"/>
      <c r="D4" s="5"/>
    </row>
    <row r="5" spans="1:7" s="6" customFormat="1" ht="15.75" x14ac:dyDescent="0.2">
      <c r="A5" s="9" t="s">
        <v>2</v>
      </c>
      <c r="B5" s="10">
        <v>18009639.789999999</v>
      </c>
      <c r="C5" s="10">
        <v>23540171.350000001</v>
      </c>
      <c r="D5" s="5"/>
    </row>
    <row r="6" spans="1:7" ht="15.75" x14ac:dyDescent="0.2">
      <c r="A6" s="11" t="s">
        <v>3</v>
      </c>
      <c r="B6" s="12">
        <v>115000</v>
      </c>
      <c r="C6" s="12">
        <v>149640</v>
      </c>
    </row>
    <row r="7" spans="1:7" ht="15.75" x14ac:dyDescent="0.2">
      <c r="A7" s="11" t="s">
        <v>4</v>
      </c>
      <c r="B7" s="12">
        <v>-12410.92</v>
      </c>
      <c r="C7" s="12">
        <v>-11604.02</v>
      </c>
    </row>
    <row r="8" spans="1:7" ht="15.75" x14ac:dyDescent="0.2">
      <c r="A8" s="11" t="s">
        <v>5</v>
      </c>
      <c r="B8" s="12">
        <v>-140752.41</v>
      </c>
      <c r="C8" s="12">
        <v>-281504.82</v>
      </c>
    </row>
    <row r="9" spans="1:7" ht="15.75" x14ac:dyDescent="0.2">
      <c r="A9" s="11" t="s">
        <v>6</v>
      </c>
      <c r="B9" s="12">
        <v>190.17</v>
      </c>
      <c r="C9" s="12">
        <v>0</v>
      </c>
    </row>
    <row r="10" spans="1:7" ht="15.75" x14ac:dyDescent="0.2">
      <c r="A10" s="9" t="s">
        <v>7</v>
      </c>
      <c r="B10" s="10">
        <f>SUM(B5:B9)</f>
        <v>17971666.629999999</v>
      </c>
      <c r="C10" s="10">
        <f>SUM(C5:C9)</f>
        <v>23396702.510000002</v>
      </c>
    </row>
    <row r="11" spans="1:7" s="16" customFormat="1" ht="15.75" x14ac:dyDescent="0.2">
      <c r="A11" s="13" t="s">
        <v>8</v>
      </c>
      <c r="B11" s="12"/>
      <c r="C11" s="12"/>
      <c r="D11" s="14"/>
      <c r="E11" s="15"/>
    </row>
    <row r="12" spans="1:7" ht="15.75" x14ac:dyDescent="0.2">
      <c r="A12" s="11" t="s">
        <v>9</v>
      </c>
      <c r="B12" s="12">
        <v>173128.91</v>
      </c>
      <c r="C12" s="12">
        <v>324949.11</v>
      </c>
      <c r="E12" s="1"/>
      <c r="F12" s="1"/>
      <c r="G12" s="1"/>
    </row>
    <row r="13" spans="1:7" ht="15.75" x14ac:dyDescent="0.2">
      <c r="A13" s="11" t="s">
        <v>10</v>
      </c>
      <c r="B13" s="12">
        <v>1628677.71</v>
      </c>
      <c r="C13" s="12">
        <v>1642192.46</v>
      </c>
      <c r="E13" s="1"/>
      <c r="F13" s="1"/>
      <c r="G13" s="1"/>
    </row>
    <row r="14" spans="1:7" ht="15.75" x14ac:dyDescent="0.2">
      <c r="A14" s="11" t="s">
        <v>11</v>
      </c>
      <c r="B14" s="12">
        <v>62243</v>
      </c>
      <c r="C14" s="12">
        <v>0</v>
      </c>
      <c r="E14" s="1"/>
      <c r="F14" s="1"/>
      <c r="G14" s="1"/>
    </row>
    <row r="15" spans="1:7" s="18" customFormat="1" ht="15.75" x14ac:dyDescent="0.2">
      <c r="A15" s="11" t="s">
        <v>12</v>
      </c>
      <c r="B15" s="12">
        <v>-1269523.5</v>
      </c>
      <c r="C15" s="12">
        <v>2110003.2999999998</v>
      </c>
      <c r="D15" s="17"/>
    </row>
    <row r="16" spans="1:7" ht="15.75" x14ac:dyDescent="0.2">
      <c r="A16" s="9" t="s">
        <v>13</v>
      </c>
      <c r="B16" s="10">
        <f>SUM(B11:B15)</f>
        <v>594526.11999999988</v>
      </c>
      <c r="C16" s="10">
        <f>SUM(C12:C15)</f>
        <v>4077144.8699999996</v>
      </c>
    </row>
    <row r="17" spans="1:4" ht="15.75" x14ac:dyDescent="0.2">
      <c r="A17" s="19" t="s">
        <v>14</v>
      </c>
      <c r="B17" s="12"/>
      <c r="C17" s="12"/>
    </row>
    <row r="18" spans="1:4" ht="15.75" x14ac:dyDescent="0.2">
      <c r="A18" s="11" t="s">
        <v>15</v>
      </c>
      <c r="B18" s="12">
        <v>-11784.49</v>
      </c>
      <c r="C18" s="12">
        <v>3473.86</v>
      </c>
    </row>
    <row r="19" spans="1:4" ht="15.75" x14ac:dyDescent="0.2">
      <c r="A19" s="11" t="s">
        <v>16</v>
      </c>
      <c r="B19" s="12">
        <v>-2089231.1529999999</v>
      </c>
      <c r="C19" s="12">
        <v>1204968.8599999864</v>
      </c>
    </row>
    <row r="20" spans="1:4" ht="15.75" x14ac:dyDescent="0.2">
      <c r="A20" s="11" t="s">
        <v>17</v>
      </c>
      <c r="B20" s="12">
        <v>-174091.69</v>
      </c>
      <c r="C20" s="12">
        <v>-6243322.7800000031</v>
      </c>
    </row>
    <row r="21" spans="1:4" ht="15.75" x14ac:dyDescent="0.2">
      <c r="A21" s="11" t="s">
        <v>18</v>
      </c>
      <c r="B21" s="12">
        <v>-860.46</v>
      </c>
      <c r="C21" s="12">
        <v>-12418.99</v>
      </c>
    </row>
    <row r="22" spans="1:4" ht="15.75" x14ac:dyDescent="0.2">
      <c r="A22" s="11" t="s">
        <v>19</v>
      </c>
      <c r="B22" s="12">
        <v>-2753020.47</v>
      </c>
      <c r="C22" s="12">
        <v>-3641769.95</v>
      </c>
    </row>
    <row r="23" spans="1:4" s="18" customFormat="1" ht="15.75" x14ac:dyDescent="0.2">
      <c r="A23" s="11" t="s">
        <v>20</v>
      </c>
      <c r="B23" s="12">
        <v>-100244.4</v>
      </c>
      <c r="C23" s="12">
        <v>705746.59</v>
      </c>
      <c r="D23" s="17"/>
    </row>
    <row r="24" spans="1:4" ht="15.75" x14ac:dyDescent="0.2">
      <c r="A24" s="9" t="s">
        <v>21</v>
      </c>
      <c r="B24" s="10">
        <f>SUM(B18:B23)</f>
        <v>-5129232.6630000006</v>
      </c>
      <c r="C24" s="10">
        <f>SUM(C18:C23)</f>
        <v>-7983322.4100000169</v>
      </c>
    </row>
    <row r="25" spans="1:4" ht="15.75" x14ac:dyDescent="0.2">
      <c r="A25" s="19" t="s">
        <v>22</v>
      </c>
      <c r="B25" s="12"/>
      <c r="C25" s="12"/>
      <c r="D25" s="14"/>
    </row>
    <row r="26" spans="1:4" ht="15.75" x14ac:dyDescent="0.2">
      <c r="A26" s="11" t="s">
        <v>23</v>
      </c>
      <c r="B26" s="12">
        <v>27975.13</v>
      </c>
      <c r="C26" s="12">
        <v>11415.81</v>
      </c>
    </row>
    <row r="27" spans="1:4" ht="15.75" x14ac:dyDescent="0.2">
      <c r="A27" s="11" t="s">
        <v>24</v>
      </c>
      <c r="B27" s="12">
        <v>-220817.58</v>
      </c>
      <c r="C27" s="12">
        <v>-340196.82</v>
      </c>
    </row>
    <row r="28" spans="1:4" ht="15.75" x14ac:dyDescent="0.2">
      <c r="A28" s="11" t="s">
        <v>25</v>
      </c>
      <c r="B28" s="12">
        <v>140752.41</v>
      </c>
      <c r="C28" s="12">
        <v>281504.82</v>
      </c>
    </row>
    <row r="29" spans="1:4" ht="15.75" x14ac:dyDescent="0.2">
      <c r="A29" s="11" t="s">
        <v>26</v>
      </c>
      <c r="B29" s="12">
        <v>2937653.5199999986</v>
      </c>
      <c r="C29" s="12">
        <v>-3365803.92</v>
      </c>
    </row>
    <row r="30" spans="1:4" ht="15.75" x14ac:dyDescent="0.2">
      <c r="A30" s="7" t="s">
        <v>27</v>
      </c>
      <c r="B30" s="8">
        <f>SUM(B26:B29)</f>
        <v>2885563.4799999986</v>
      </c>
      <c r="C30" s="8">
        <f>SUM(C26:C29)</f>
        <v>-3413080.11</v>
      </c>
    </row>
    <row r="31" spans="1:4" ht="15.75" x14ac:dyDescent="0.2">
      <c r="A31" s="20" t="s">
        <v>28</v>
      </c>
      <c r="B31" s="8">
        <f>B30+B24+B16+B10</f>
        <v>16322523.566999996</v>
      </c>
      <c r="C31" s="8">
        <f>C30+C24+C16+C10</f>
        <v>16077444.859999985</v>
      </c>
    </row>
    <row r="32" spans="1:4" ht="15.75" x14ac:dyDescent="0.2">
      <c r="A32" s="20" t="s">
        <v>29</v>
      </c>
      <c r="B32" s="8"/>
      <c r="C32" s="8"/>
    </row>
    <row r="33" spans="1:4" s="24" customFormat="1" ht="15.75" x14ac:dyDescent="0.2">
      <c r="A33" s="21" t="s">
        <v>30</v>
      </c>
      <c r="B33" s="22">
        <f>SUM(B34:B35)</f>
        <v>-105845.35</v>
      </c>
      <c r="C33" s="22">
        <f>SUM(C34:C35)</f>
        <v>-134948.09</v>
      </c>
      <c r="D33" s="23"/>
    </row>
    <row r="34" spans="1:4" ht="15.75" x14ac:dyDescent="0.2">
      <c r="A34" s="25" t="s">
        <v>31</v>
      </c>
      <c r="B34" s="26">
        <v>-105845.35</v>
      </c>
      <c r="C34" s="26">
        <v>-134948.09</v>
      </c>
    </row>
    <row r="35" spans="1:4" ht="15.75" x14ac:dyDescent="0.2">
      <c r="A35" s="25" t="s">
        <v>32</v>
      </c>
      <c r="B35" s="26">
        <v>0</v>
      </c>
      <c r="C35" s="26">
        <v>0</v>
      </c>
    </row>
    <row r="36" spans="1:4" s="24" customFormat="1" ht="15.75" x14ac:dyDescent="0.2">
      <c r="A36" s="21" t="s">
        <v>33</v>
      </c>
      <c r="B36" s="22">
        <f>SUM(B37:B38)</f>
        <v>0</v>
      </c>
      <c r="C36" s="22">
        <f>SUM(C37:C38)</f>
        <v>-2972.5</v>
      </c>
      <c r="D36" s="23"/>
    </row>
    <row r="37" spans="1:4" ht="15.75" x14ac:dyDescent="0.2">
      <c r="A37" s="25" t="s">
        <v>31</v>
      </c>
      <c r="B37" s="26">
        <v>0</v>
      </c>
      <c r="C37" s="26">
        <v>-2972.5</v>
      </c>
    </row>
    <row r="38" spans="1:4" ht="15.75" x14ac:dyDescent="0.2">
      <c r="A38" s="25" t="s">
        <v>32</v>
      </c>
      <c r="B38" s="26">
        <v>0</v>
      </c>
      <c r="C38" s="8">
        <v>0</v>
      </c>
    </row>
    <row r="39" spans="1:4" s="24" customFormat="1" ht="15.75" x14ac:dyDescent="0.2">
      <c r="A39" s="21" t="s">
        <v>34</v>
      </c>
      <c r="B39" s="22">
        <f>SUM(B40:B41)</f>
        <v>0</v>
      </c>
      <c r="C39" s="22">
        <f>SUM(C40:C41)</f>
        <v>0</v>
      </c>
      <c r="D39" s="23"/>
    </row>
    <row r="40" spans="1:4" ht="15.75" x14ac:dyDescent="0.2">
      <c r="A40" s="25" t="s">
        <v>31</v>
      </c>
      <c r="B40" s="26">
        <v>0</v>
      </c>
      <c r="C40" s="26">
        <v>0</v>
      </c>
    </row>
    <row r="41" spans="1:4" ht="15.75" x14ac:dyDescent="0.2">
      <c r="A41" s="25" t="s">
        <v>32</v>
      </c>
      <c r="B41" s="26">
        <v>0</v>
      </c>
      <c r="C41" s="26">
        <f>SUM(C40)</f>
        <v>0</v>
      </c>
    </row>
    <row r="42" spans="1:4" s="24" customFormat="1" ht="15.75" x14ac:dyDescent="0.2">
      <c r="A42" s="21" t="s">
        <v>35</v>
      </c>
      <c r="B42" s="22">
        <f>SUM(B43:B45)</f>
        <v>172467.16999999998</v>
      </c>
      <c r="C42" s="22">
        <f>SUM(C43:C45)</f>
        <v>130057.36000000002</v>
      </c>
      <c r="D42" s="23"/>
    </row>
    <row r="43" spans="1:4" ht="15.75" x14ac:dyDescent="0.2">
      <c r="A43" s="25" t="s">
        <v>31</v>
      </c>
      <c r="B43" s="26">
        <v>0</v>
      </c>
      <c r="C43" s="26">
        <v>-22500</v>
      </c>
    </row>
    <row r="44" spans="1:4" ht="15.75" x14ac:dyDescent="0.2">
      <c r="A44" s="25" t="s">
        <v>32</v>
      </c>
      <c r="B44" s="26">
        <v>172467.16999999998</v>
      </c>
      <c r="C44" s="26">
        <v>152557.36000000002</v>
      </c>
    </row>
    <row r="45" spans="1:4" ht="15.75" x14ac:dyDescent="0.2">
      <c r="A45" s="21" t="s">
        <v>36</v>
      </c>
      <c r="B45" s="8">
        <v>0</v>
      </c>
      <c r="C45" s="8">
        <v>0</v>
      </c>
    </row>
    <row r="46" spans="1:4" ht="15.75" x14ac:dyDescent="0.2">
      <c r="A46" s="7" t="s">
        <v>37</v>
      </c>
      <c r="B46" s="8">
        <f>B42+B39+B36+B33</f>
        <v>66621.819999999978</v>
      </c>
      <c r="C46" s="8">
        <f>C42+C39+C36+C33</f>
        <v>-7863.2299999999814</v>
      </c>
    </row>
    <row r="47" spans="1:4" ht="15.75" x14ac:dyDescent="0.2">
      <c r="A47" s="7" t="s">
        <v>38</v>
      </c>
      <c r="B47" s="8"/>
      <c r="C47" s="8"/>
    </row>
    <row r="48" spans="1:4" ht="15.75" x14ac:dyDescent="0.2">
      <c r="A48" s="21" t="s">
        <v>39</v>
      </c>
      <c r="B48" s="8">
        <f>+B52</f>
        <v>0</v>
      </c>
      <c r="C48" s="8">
        <f>SUM(C49:C51)</f>
        <v>0</v>
      </c>
    </row>
    <row r="49" spans="1:4" ht="15.75" x14ac:dyDescent="0.2">
      <c r="A49" s="25" t="s">
        <v>40</v>
      </c>
      <c r="B49" s="8">
        <v>0</v>
      </c>
      <c r="C49" s="8">
        <v>0</v>
      </c>
    </row>
    <row r="50" spans="1:4" ht="15.75" x14ac:dyDescent="0.2">
      <c r="A50" s="25" t="s">
        <v>41</v>
      </c>
      <c r="B50" s="10">
        <v>0</v>
      </c>
      <c r="C50" s="10">
        <v>0</v>
      </c>
    </row>
    <row r="51" spans="1:4" ht="15.75" x14ac:dyDescent="0.2">
      <c r="A51" s="25" t="s">
        <v>42</v>
      </c>
      <c r="B51" s="8"/>
      <c r="C51" s="8"/>
    </row>
    <row r="52" spans="1:4" ht="15.75" x14ac:dyDescent="0.2">
      <c r="A52" s="21" t="s">
        <v>43</v>
      </c>
      <c r="B52" s="8">
        <f>SUM(B53:B55)</f>
        <v>0</v>
      </c>
      <c r="C52" s="8">
        <f>SUM(C53:C55)</f>
        <v>281504.82</v>
      </c>
    </row>
    <row r="53" spans="1:4" ht="15.75" x14ac:dyDescent="0.2">
      <c r="A53" s="25" t="s">
        <v>44</v>
      </c>
      <c r="B53" s="8">
        <v>0</v>
      </c>
      <c r="C53" s="8">
        <v>0</v>
      </c>
    </row>
    <row r="54" spans="1:4" ht="15.75" x14ac:dyDescent="0.2">
      <c r="A54" s="25" t="s">
        <v>45</v>
      </c>
      <c r="B54" s="8">
        <v>0</v>
      </c>
      <c r="C54" s="26">
        <v>281504.82</v>
      </c>
    </row>
    <row r="55" spans="1:4" ht="15.75" x14ac:dyDescent="0.2">
      <c r="A55" s="25" t="s">
        <v>46</v>
      </c>
      <c r="B55" s="8">
        <v>0</v>
      </c>
      <c r="C55" s="26">
        <v>0</v>
      </c>
    </row>
    <row r="56" spans="1:4" ht="15.75" x14ac:dyDescent="0.2">
      <c r="A56" s="7" t="s">
        <v>47</v>
      </c>
      <c r="B56" s="8">
        <f>B48+B52</f>
        <v>0</v>
      </c>
      <c r="C56" s="8">
        <f>C48+C52</f>
        <v>281504.82</v>
      </c>
    </row>
    <row r="57" spans="1:4" ht="15.75" x14ac:dyDescent="0.2">
      <c r="A57" s="25" t="s">
        <v>48</v>
      </c>
      <c r="B57" s="8">
        <f>B31+B46+B56</f>
        <v>16389145.386999996</v>
      </c>
      <c r="C57" s="8">
        <f>C31+C46+C56</f>
        <v>16351086.449999984</v>
      </c>
    </row>
    <row r="58" spans="1:4" ht="15.75" x14ac:dyDescent="0.2">
      <c r="A58" s="7" t="s">
        <v>49</v>
      </c>
      <c r="B58" s="8">
        <v>158905860.68000001</v>
      </c>
      <c r="C58" s="8">
        <v>175295006.06999999</v>
      </c>
    </row>
    <row r="59" spans="1:4" ht="15.75" x14ac:dyDescent="0.25">
      <c r="A59" s="7" t="s">
        <v>50</v>
      </c>
      <c r="B59" s="8">
        <v>175295006.06999999</v>
      </c>
      <c r="C59" s="8">
        <v>191646092.52000001</v>
      </c>
      <c r="D59" s="27"/>
    </row>
  </sheetData>
  <mergeCells count="2">
    <mergeCell ref="A1:C1"/>
    <mergeCell ref="A2:C2"/>
  </mergeCells>
  <pageMargins left="0.7" right="0.7" top="0.75" bottom="0.75" header="0.3" footer="0.3"/>
  <pageSetup paperSize="9" scale="61" orientation="portrait" r:id="rId1"/>
  <ignoredErrors>
    <ignoredError sqref="B52:C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RENDICONTO FINANZIARIO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ù</dc:creator>
  <cp:lastModifiedBy>Archetti Fabrizio</cp:lastModifiedBy>
  <cp:lastPrinted>2025-04-01T10:37:59Z</cp:lastPrinted>
  <dcterms:created xsi:type="dcterms:W3CDTF">2020-05-18T14:08:48Z</dcterms:created>
  <dcterms:modified xsi:type="dcterms:W3CDTF">2025-04-01T10:38:28Z</dcterms:modified>
</cp:coreProperties>
</file>